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la de Cálculo" sheetId="1" r:id="rId1"/>
    <sheet name="Ejemplo" sheetId="2" r:id="rId2"/>
  </sheets>
  <definedNames>
    <definedName name="_xlfn.IFERROR" hidden="1">#NAME?</definedName>
    <definedName name="_xlnm.Print_Area" localSheetId="1">'Ejemplo'!$A$1:$K$55</definedName>
    <definedName name="_xlnm.Print_Area" localSheetId="0">'Planilla de Cálculo'!$A$1:$K$55</definedName>
    <definedName name="_xlnm.Print_Area" localSheetId="1">'Ejemplo'!$A$1:$K$55</definedName>
    <definedName name="_xlnm.Print_Area" localSheetId="0">'Planilla de Cálculo'!$A$1:$K$55</definedName>
  </definedNames>
  <calcPr fullCalcOnLoad="1"/>
</workbook>
</file>

<file path=xl/sharedStrings.xml><?xml version="1.0" encoding="utf-8"?>
<sst xmlns="http://schemas.openxmlformats.org/spreadsheetml/2006/main" count="73" uniqueCount="38">
  <si>
    <t>Cálculo de Reajuste Artículo Transitorio Decreto MOP 177/22</t>
  </si>
  <si>
    <t>(Insertar informacion en campos en blanco)</t>
  </si>
  <si>
    <t>Nombre de la Obra</t>
  </si>
  <si>
    <t>Safi</t>
  </si>
  <si>
    <t>Contratista</t>
  </si>
  <si>
    <t>Costo Directo $</t>
  </si>
  <si>
    <t>Gastos Generales $</t>
  </si>
  <si>
    <t>Utilidades $</t>
  </si>
  <si>
    <t>Monto Total Neto $</t>
  </si>
  <si>
    <t>% Gastos Grales sobre Costos Directos</t>
  </si>
  <si>
    <t>% Utilidades sobre Costos Directos</t>
  </si>
  <si>
    <t xml:space="preserve">IVA (19%) $ </t>
  </si>
  <si>
    <t>Monto del Contrato c/IVA $</t>
  </si>
  <si>
    <t>Valores proformas $</t>
  </si>
  <si>
    <t>Monto Total del Contrato Adjudicado $</t>
  </si>
  <si>
    <t>Tipo de Indice a aplicar (1)</t>
  </si>
  <si>
    <t>Índice Base del Contrato (mes/valor índice)</t>
  </si>
  <si>
    <t>20% del Monto Contrato como tope de pago reajuste $</t>
  </si>
  <si>
    <t>Diferencia  monto reajuste complementario vs 20% tope$</t>
  </si>
  <si>
    <t>Cuadro Detalle Cálculo de Reajuste Art14.Transitorio Decreto Supremo MOP 177/22</t>
  </si>
  <si>
    <t>Mes de EP (2)</t>
  </si>
  <si>
    <t>Indice del mes anterior (3)</t>
  </si>
  <si>
    <t>Factor de Reajuste</t>
  </si>
  <si>
    <t>Monto Obra EP$ (4)</t>
  </si>
  <si>
    <t>Monto Obra EP Descontadas las utilidades $ (5)</t>
  </si>
  <si>
    <t>Reajuste según Art.Transitorio $
(A)</t>
  </si>
  <si>
    <t>Reajustes según BALI del contrato $
(B)</t>
  </si>
  <si>
    <t>Diferencia reajuste a pagar EP $
 (A)-(B)</t>
  </si>
  <si>
    <t>Agregar las filas necesarias y copiar las formulas</t>
  </si>
  <si>
    <t>Total Acumulado reajuste complementario $</t>
  </si>
  <si>
    <t>(1) Subtipo de Obra, definido por el Servicio en consideración con las características del contrato y según los índices vigentes en:</t>
  </si>
  <si>
    <t>https://planeamiento.mop.gob.cl/centrodedocumentacion/IRC/Documents/Indices_para_reajuste_de_contratos/Indices_reajuste_polinomico_MOP.pdf</t>
  </si>
  <si>
    <t>(2) Considerar EP cursados desde septiembre 2021 hasta final del contrato o hasta enterar el max 20% del total del contrato.</t>
  </si>
  <si>
    <r>
      <rPr>
        <sz val="11"/>
        <color indexed="8"/>
        <rFont val="Calibri"/>
        <family val="2"/>
      </rPr>
      <t xml:space="preserve">(3) Se refiere al indice del mes anterior al que se cursó el Estado de Pago sobre el cual se está aplicando el polinomio. </t>
    </r>
    <r>
      <rPr>
        <b/>
        <sz val="11"/>
        <color indexed="8"/>
        <rFont val="Calibri"/>
        <family val="2"/>
      </rPr>
      <t>El pago es en valor nominal</t>
    </r>
  </si>
  <si>
    <r>
      <rPr>
        <sz val="11"/>
        <color indexed="8"/>
        <rFont val="Calibri"/>
        <family val="2"/>
      </rPr>
      <t xml:space="preserve">(4) Monto Obra EP, incluye Costos Directos+Gtos Grales+Utilidades+IVA, </t>
    </r>
    <r>
      <rPr>
        <b/>
        <sz val="11"/>
        <color indexed="8"/>
        <rFont val="Calibri"/>
        <family val="2"/>
      </rPr>
      <t>excluye PROFORMAS</t>
    </r>
  </si>
  <si>
    <t>(5) EP (4) menos porcentaje de Utilidades+IVA de las utilidades según Art. Transitorio Decreto MOP 177/22</t>
  </si>
  <si>
    <t>Intensivo en cemento</t>
  </si>
  <si>
    <t>Índice Base del Contrato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</si>
</sst>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\-yy"/>
    <numFmt numFmtId="165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0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Protection="0">
      <alignment/>
    </xf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Protection="0">
      <alignment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4" fillId="33" borderId="0" xfId="45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34" borderId="10" xfId="0" applyNumberForma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10" fontId="0" fillId="34" borderId="10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9" fontId="0" fillId="33" borderId="0" xfId="0" applyNumberFormat="1" applyFill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3" fontId="0" fillId="34" borderId="14" xfId="0" applyNumberForma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 locked="0"/>
    </xf>
    <xf numFmtId="3" fontId="5" fillId="34" borderId="15" xfId="0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right"/>
      <protection locked="0"/>
    </xf>
    <xf numFmtId="164" fontId="11" fillId="0" borderId="16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65" fontId="0" fillId="34" borderId="11" xfId="53" applyNumberFormat="1" applyFont="1" applyFill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 locked="0"/>
    </xf>
    <xf numFmtId="3" fontId="0" fillId="34" borderId="16" xfId="0" applyNumberFormat="1" applyFill="1" applyBorder="1" applyAlignment="1" applyProtection="1">
      <alignment/>
      <protection/>
    </xf>
    <xf numFmtId="3" fontId="0" fillId="33" borderId="16" xfId="0" applyNumberFormat="1" applyFill="1" applyBorder="1" applyAlignment="1" applyProtection="1">
      <alignment/>
      <protection locked="0"/>
    </xf>
    <xf numFmtId="164" fontId="1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15" fillId="35" borderId="22" xfId="0" applyFont="1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3" fontId="0" fillId="36" borderId="10" xfId="0" applyNumberForma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0" fontId="6" fillId="36" borderId="12" xfId="0" applyFont="1" applyFill="1" applyBorder="1" applyAlignment="1" applyProtection="1">
      <alignment horizontal="left"/>
      <protection locked="0"/>
    </xf>
    <xf numFmtId="0" fontId="6" fillId="36" borderId="13" xfId="0" applyFont="1" applyFill="1" applyBorder="1" applyAlignment="1" applyProtection="1">
      <alignment horizontal="left"/>
      <protection locked="0"/>
    </xf>
    <xf numFmtId="10" fontId="0" fillId="36" borderId="10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5" fillId="36" borderId="15" xfId="0" applyNumberFormat="1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165" fontId="0" fillId="36" borderId="11" xfId="53" applyNumberFormat="1" applyFont="1" applyFill="1" applyBorder="1" applyAlignment="1" applyProtection="1">
      <alignment/>
      <protection/>
    </xf>
    <xf numFmtId="3" fontId="0" fillId="36" borderId="16" xfId="0" applyNumberFormat="1" applyFill="1" applyBorder="1" applyAlignment="1" applyProtection="1">
      <alignment/>
      <protection/>
    </xf>
    <xf numFmtId="3" fontId="0" fillId="36" borderId="10" xfId="0" applyNumberForma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7" borderId="20" xfId="0" applyFon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0" fontId="15" fillId="37" borderId="22" xfId="0" applyFont="1" applyFill="1" applyBorder="1" applyAlignment="1" applyProtection="1">
      <alignment horizontal="left"/>
      <protection locked="0"/>
    </xf>
    <xf numFmtId="0" fontId="0" fillId="37" borderId="23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/>
    </xf>
    <xf numFmtId="0" fontId="14" fillId="35" borderId="25" xfId="45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right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14" fillId="37" borderId="25" xfId="45" applyNumberFormat="1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left" wrapText="1"/>
      <protection locked="0"/>
    </xf>
    <xf numFmtId="0" fontId="8" fillId="36" borderId="10" xfId="0" applyFont="1" applyFill="1" applyBorder="1" applyAlignment="1" applyProtection="1">
      <alignment horizontal="right"/>
      <protection/>
    </xf>
    <xf numFmtId="0" fontId="5" fillId="36" borderId="1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BE5D6"/>
      <rgbColor rgb="00DAE3F3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laneamiento.mop.gob.cl/centrodedocumentacion/IRC/Documents/Indices_para_reajuste_de_contratos/Indices_reajuste_polinomico_MOP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laneamiento.mop.gob.cl/centrodedocumentacion/IRC/Documents/Indices_para_reajuste_de_contratos/Indices_reajuste_polinomico_MO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6.57421875" style="1" customWidth="1"/>
    <col min="2" max="2" width="3.57421875" style="2" customWidth="1"/>
    <col min="3" max="3" width="10.00390625" style="2" customWidth="1"/>
    <col min="4" max="4" width="11.00390625" style="2" customWidth="1"/>
    <col min="5" max="5" width="12.57421875" style="2" customWidth="1"/>
    <col min="6" max="6" width="14.57421875" style="2" customWidth="1"/>
    <col min="7" max="7" width="15.00390625" style="2" customWidth="1"/>
    <col min="8" max="8" width="16.421875" style="2" customWidth="1"/>
    <col min="9" max="9" width="18.28125" style="2" customWidth="1"/>
    <col min="10" max="10" width="15.57421875" style="2" customWidth="1"/>
    <col min="11" max="11" width="13.421875" style="3" customWidth="1"/>
    <col min="12" max="12" width="6.421875" style="2" customWidth="1"/>
    <col min="13" max="13" width="12.7109375" style="2" hidden="1" customWidth="1"/>
    <col min="14" max="14" width="11.421875" style="2" hidden="1" customWidth="1"/>
    <col min="15" max="15" width="12.7109375" style="2" hidden="1" customWidth="1"/>
    <col min="16" max="35" width="11.57421875" style="2" hidden="1" customWidth="1"/>
    <col min="36" max="16384" width="11.421875" style="2" hidden="1" customWidth="1"/>
  </cols>
  <sheetData>
    <row r="1" spans="2:35" ht="15">
      <c r="B1" s="1"/>
      <c r="C1" s="1"/>
      <c r="D1" s="1"/>
      <c r="E1" s="1"/>
      <c r="F1" s="1"/>
      <c r="G1" s="1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>
      <c r="B2" s="1"/>
      <c r="C2" s="5" t="s">
        <v>0</v>
      </c>
      <c r="D2" s="5"/>
      <c r="H2" s="1"/>
      <c r="I2" s="1"/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">
      <c r="B3" s="1"/>
      <c r="C3" s="79" t="s">
        <v>1</v>
      </c>
      <c r="D3" s="79"/>
      <c r="E3" s="79"/>
      <c r="F3" s="79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5">
      <c r="B4" s="1"/>
      <c r="C4" s="1"/>
      <c r="D4" s="1"/>
      <c r="E4" s="1"/>
      <c r="F4" s="1"/>
      <c r="G4" s="1"/>
      <c r="H4" s="1"/>
      <c r="I4" s="6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">
      <c r="B5" s="1"/>
      <c r="C5" s="80" t="s">
        <v>2</v>
      </c>
      <c r="D5" s="80"/>
      <c r="E5" s="80"/>
      <c r="F5" s="81"/>
      <c r="G5" s="81"/>
      <c r="H5" s="81"/>
      <c r="I5" s="81"/>
      <c r="J5" s="8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5">
      <c r="B6" s="1"/>
      <c r="C6" s="80" t="s">
        <v>3</v>
      </c>
      <c r="D6" s="80"/>
      <c r="E6" s="80"/>
      <c r="F6" s="81"/>
      <c r="G6" s="81"/>
      <c r="H6" s="81"/>
      <c r="I6" s="81"/>
      <c r="J6" s="81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">
      <c r="B7" s="1"/>
      <c r="C7" s="80" t="s">
        <v>4</v>
      </c>
      <c r="D7" s="80"/>
      <c r="E7" s="80"/>
      <c r="F7" s="81"/>
      <c r="G7" s="81"/>
      <c r="H7" s="81"/>
      <c r="I7" s="81"/>
      <c r="J7" s="81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7"/>
      <c r="B8" s="7"/>
      <c r="C8" s="7"/>
      <c r="D8" s="7"/>
      <c r="E8" s="7"/>
      <c r="F8" s="7"/>
      <c r="G8" s="7"/>
      <c r="H8" s="7"/>
      <c r="I8" s="1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5">
      <c r="B9" s="1"/>
      <c r="C9" s="75" t="s">
        <v>5</v>
      </c>
      <c r="D9" s="75"/>
      <c r="E9" s="75"/>
      <c r="F9" s="8"/>
      <c r="G9" s="7"/>
      <c r="H9" s="7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5">
      <c r="B10" s="1"/>
      <c r="C10" s="75" t="s">
        <v>6</v>
      </c>
      <c r="D10" s="75"/>
      <c r="E10" s="75"/>
      <c r="F10" s="8"/>
      <c r="G10" s="7"/>
      <c r="H10" s="7"/>
      <c r="I10" s="7"/>
      <c r="J10" s="7"/>
      <c r="K10" s="4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">
      <c r="B11" s="1"/>
      <c r="C11" s="75" t="s">
        <v>7</v>
      </c>
      <c r="D11" s="75"/>
      <c r="E11" s="75"/>
      <c r="F11" s="10"/>
      <c r="G11" s="7"/>
      <c r="I11" s="7"/>
      <c r="J11" s="7"/>
      <c r="K11" s="4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>
      <c r="B12" s="1"/>
      <c r="C12" s="75" t="s">
        <v>8</v>
      </c>
      <c r="D12" s="75"/>
      <c r="E12" s="75"/>
      <c r="F12" s="11">
        <f>SUM(F9:F11)</f>
        <v>0</v>
      </c>
      <c r="G12" s="9"/>
      <c r="H12" s="7"/>
      <c r="I12" s="7"/>
      <c r="J12" s="7"/>
      <c r="K12" s="4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5">
      <c r="B13" s="1"/>
      <c r="C13" s="12" t="s">
        <v>9</v>
      </c>
      <c r="D13" s="13"/>
      <c r="E13" s="14"/>
      <c r="F13" s="15">
        <f>_xlfn.IFERROR(F10/F9,0)</f>
        <v>0</v>
      </c>
      <c r="G13" s="7"/>
      <c r="H13" s="7"/>
      <c r="I13" s="7"/>
      <c r="J13" s="7"/>
      <c r="K13" s="4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>
      <c r="B14" s="1"/>
      <c r="C14" s="12" t="s">
        <v>10</v>
      </c>
      <c r="D14" s="13"/>
      <c r="E14" s="14"/>
      <c r="F14" s="15">
        <f>_xlfn.IFERROR(F11/F9,0)</f>
        <v>0</v>
      </c>
      <c r="G14" s="7"/>
      <c r="H14" s="7"/>
      <c r="I14" s="7"/>
      <c r="J14" s="7"/>
      <c r="K14" s="4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>
      <c r="B15" s="1"/>
      <c r="C15" s="75" t="s">
        <v>11</v>
      </c>
      <c r="D15" s="75"/>
      <c r="E15" s="75"/>
      <c r="F15" s="11">
        <f>+F12*0.19</f>
        <v>0</v>
      </c>
      <c r="G15" s="7"/>
      <c r="H15" s="7"/>
      <c r="I15" s="7"/>
      <c r="J15" s="7"/>
      <c r="K15" s="4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>
      <c r="B16" s="1"/>
      <c r="C16" s="76" t="s">
        <v>12</v>
      </c>
      <c r="D16" s="76"/>
      <c r="E16" s="76"/>
      <c r="F16" s="11">
        <f>+F15+F12</f>
        <v>0</v>
      </c>
      <c r="G16" s="7"/>
      <c r="H16" s="7"/>
      <c r="I16" s="7"/>
      <c r="J16" s="7"/>
      <c r="K16" s="4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>
      <c r="B17" s="1"/>
      <c r="C17" s="75" t="s">
        <v>13</v>
      </c>
      <c r="D17" s="75"/>
      <c r="E17" s="75"/>
      <c r="F17" s="16"/>
      <c r="G17" s="7"/>
      <c r="H17" s="7"/>
      <c r="I17" s="7"/>
      <c r="J17" s="7"/>
      <c r="K17" s="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>
      <c r="B18" s="1"/>
      <c r="C18" s="76" t="s">
        <v>14</v>
      </c>
      <c r="D18" s="76"/>
      <c r="E18" s="76"/>
      <c r="F18" s="11">
        <f>+F17+F16</f>
        <v>0</v>
      </c>
      <c r="G18" s="17"/>
      <c r="H18" s="7"/>
      <c r="I18" s="7"/>
      <c r="J18" s="7"/>
      <c r="K18" s="4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>
      <c r="B19" s="1"/>
      <c r="C19" s="1"/>
      <c r="D19" s="1"/>
      <c r="E19" s="1"/>
      <c r="F19" s="1"/>
      <c r="G19" s="1"/>
      <c r="H19" s="7"/>
      <c r="I19" s="7"/>
      <c r="J19" s="7"/>
      <c r="K19" s="18"/>
      <c r="L19" s="9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>
      <c r="B20" s="1"/>
      <c r="C20" s="75" t="s">
        <v>15</v>
      </c>
      <c r="D20" s="75"/>
      <c r="E20" s="75"/>
      <c r="F20" s="77"/>
      <c r="G20" s="77"/>
      <c r="H20" s="20"/>
      <c r="I20" s="7"/>
      <c r="J20" s="7"/>
      <c r="K20" s="4"/>
      <c r="L20" s="9"/>
      <c r="M20" s="21"/>
      <c r="N20" s="7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5">
      <c r="B21" s="22"/>
      <c r="C21" s="75" t="s">
        <v>16</v>
      </c>
      <c r="D21" s="75"/>
      <c r="E21" s="75"/>
      <c r="F21" s="23"/>
      <c r="G21" s="19"/>
      <c r="H21" s="7"/>
      <c r="I21" s="7"/>
      <c r="J21" s="7"/>
      <c r="K21" s="4"/>
      <c r="L21" s="9"/>
      <c r="M21" s="21"/>
      <c r="N21" s="7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>
      <c r="B22" s="1"/>
      <c r="C22" s="1"/>
      <c r="D22" s="1"/>
      <c r="E22" s="1"/>
      <c r="F22" s="1"/>
      <c r="G22" s="78" t="s">
        <v>17</v>
      </c>
      <c r="H22" s="78"/>
      <c r="I22" s="78"/>
      <c r="J22" s="24">
        <f>+F18*0.2</f>
        <v>0</v>
      </c>
      <c r="K22" s="4"/>
      <c r="L22" s="9"/>
      <c r="M22" s="21"/>
      <c r="N22" s="7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>
      <c r="B23" s="1"/>
      <c r="C23" s="1"/>
      <c r="D23" s="1"/>
      <c r="E23" s="1"/>
      <c r="F23" s="25"/>
      <c r="G23" s="71" t="s">
        <v>18</v>
      </c>
      <c r="H23" s="71"/>
      <c r="I23" s="71"/>
      <c r="J23" s="26">
        <f>+J22-J43</f>
        <v>0</v>
      </c>
      <c r="K23" s="4"/>
      <c r="L23" s="1"/>
      <c r="M23" s="21"/>
      <c r="N23" s="7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"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7"/>
      <c r="N24" s="7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">
      <c r="B25" s="1"/>
      <c r="C25" s="72" t="s">
        <v>19</v>
      </c>
      <c r="D25" s="72"/>
      <c r="E25" s="72"/>
      <c r="F25" s="72"/>
      <c r="G25" s="72"/>
      <c r="H25" s="72"/>
      <c r="I25" s="72"/>
      <c r="J25" s="72"/>
      <c r="K25" s="4"/>
      <c r="L25" s="1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60">
      <c r="B26" s="1"/>
      <c r="C26" s="27" t="s">
        <v>20</v>
      </c>
      <c r="D26" s="27" t="s">
        <v>21</v>
      </c>
      <c r="E26" s="28" t="s">
        <v>22</v>
      </c>
      <c r="F26" s="27" t="s">
        <v>23</v>
      </c>
      <c r="G26" s="27" t="s">
        <v>24</v>
      </c>
      <c r="H26" s="27" t="s">
        <v>25</v>
      </c>
      <c r="I26" s="27" t="s">
        <v>26</v>
      </c>
      <c r="J26" s="27" t="s">
        <v>27</v>
      </c>
      <c r="K26" s="4"/>
      <c r="L26" s="1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 customHeight="1">
      <c r="B27" s="29"/>
      <c r="C27" s="30"/>
      <c r="D27" s="31"/>
      <c r="E27" s="32">
        <f aca="true" t="shared" si="0" ref="E27:E41">_xlfn.IFERROR(ROUND((D27/$G$21-1),4),0)</f>
        <v>0</v>
      </c>
      <c r="F27" s="33"/>
      <c r="G27" s="34">
        <f aca="true" t="shared" si="1" ref="G27:G41">ROUND(F27*(1+$F$13)/(1+$F$13+$F$14),0)</f>
        <v>0</v>
      </c>
      <c r="H27" s="34">
        <f aca="true" t="shared" si="2" ref="H27:H41">ROUND(E27*G27,0)</f>
        <v>0</v>
      </c>
      <c r="I27" s="35"/>
      <c r="J27" s="34">
        <f aca="true" t="shared" si="3" ref="J27:J41">IF(H27-I27&lt;0,0,H27-I27)</f>
        <v>0</v>
      </c>
      <c r="K27" s="9"/>
      <c r="L27" s="25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>
      <c r="B28" s="1"/>
      <c r="C28" s="36"/>
      <c r="D28" s="31"/>
      <c r="E28" s="32">
        <f t="shared" si="0"/>
        <v>0</v>
      </c>
      <c r="F28" s="37"/>
      <c r="G28" s="34">
        <f t="shared" si="1"/>
        <v>0</v>
      </c>
      <c r="H28" s="34">
        <f t="shared" si="2"/>
        <v>0</v>
      </c>
      <c r="I28" s="35"/>
      <c r="J28" s="34">
        <f t="shared" si="3"/>
        <v>0</v>
      </c>
      <c r="K28" s="9"/>
      <c r="L28" s="25"/>
      <c r="M28" s="9"/>
      <c r="N28" s="7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>
      <c r="B29" s="1"/>
      <c r="C29" s="36"/>
      <c r="D29" s="31"/>
      <c r="E29" s="32">
        <f t="shared" si="0"/>
        <v>0</v>
      </c>
      <c r="F29" s="37"/>
      <c r="G29" s="34">
        <f t="shared" si="1"/>
        <v>0</v>
      </c>
      <c r="H29" s="34">
        <f t="shared" si="2"/>
        <v>0</v>
      </c>
      <c r="I29" s="35"/>
      <c r="J29" s="34">
        <f t="shared" si="3"/>
        <v>0</v>
      </c>
      <c r="K29" s="9"/>
      <c r="L29" s="25"/>
      <c r="M29" s="9"/>
      <c r="N29" s="7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>
      <c r="B30" s="1"/>
      <c r="C30" s="36"/>
      <c r="D30" s="31"/>
      <c r="E30" s="32">
        <f t="shared" si="0"/>
        <v>0</v>
      </c>
      <c r="F30" s="37"/>
      <c r="G30" s="34">
        <f t="shared" si="1"/>
        <v>0</v>
      </c>
      <c r="H30" s="34">
        <f t="shared" si="2"/>
        <v>0</v>
      </c>
      <c r="I30" s="35"/>
      <c r="J30" s="34">
        <f t="shared" si="3"/>
        <v>0</v>
      </c>
      <c r="K30" s="9"/>
      <c r="L30" s="25"/>
      <c r="M30" s="9"/>
      <c r="N30" s="7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>
      <c r="B31" s="1"/>
      <c r="C31" s="36"/>
      <c r="D31" s="31"/>
      <c r="E31" s="32">
        <f t="shared" si="0"/>
        <v>0</v>
      </c>
      <c r="F31" s="37"/>
      <c r="G31" s="34">
        <f t="shared" si="1"/>
        <v>0</v>
      </c>
      <c r="H31" s="34">
        <f t="shared" si="2"/>
        <v>0</v>
      </c>
      <c r="I31" s="35"/>
      <c r="J31" s="34">
        <f t="shared" si="3"/>
        <v>0</v>
      </c>
      <c r="K31" s="9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>
      <c r="B32" s="1"/>
      <c r="C32" s="36"/>
      <c r="D32" s="31"/>
      <c r="E32" s="32">
        <f t="shared" si="0"/>
        <v>0</v>
      </c>
      <c r="F32" s="37"/>
      <c r="G32" s="34">
        <f t="shared" si="1"/>
        <v>0</v>
      </c>
      <c r="H32" s="34">
        <f t="shared" si="2"/>
        <v>0</v>
      </c>
      <c r="I32" s="35"/>
      <c r="J32" s="34">
        <f t="shared" si="3"/>
        <v>0</v>
      </c>
      <c r="K32" s="9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 customHeight="1">
      <c r="B33" s="1"/>
      <c r="C33" s="36"/>
      <c r="D33" s="31"/>
      <c r="E33" s="32">
        <f t="shared" si="0"/>
        <v>0</v>
      </c>
      <c r="F33" s="37"/>
      <c r="G33" s="34">
        <f t="shared" si="1"/>
        <v>0</v>
      </c>
      <c r="H33" s="34">
        <f t="shared" si="2"/>
        <v>0</v>
      </c>
      <c r="I33" s="35"/>
      <c r="J33" s="34">
        <f t="shared" si="3"/>
        <v>0</v>
      </c>
      <c r="K33" s="9"/>
      <c r="L33" s="25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 customHeight="1">
      <c r="B34" s="1"/>
      <c r="C34" s="36"/>
      <c r="D34" s="31"/>
      <c r="E34" s="32">
        <f t="shared" si="0"/>
        <v>0</v>
      </c>
      <c r="F34" s="37"/>
      <c r="G34" s="34">
        <f t="shared" si="1"/>
        <v>0</v>
      </c>
      <c r="H34" s="34">
        <f t="shared" si="2"/>
        <v>0</v>
      </c>
      <c r="I34" s="35"/>
      <c r="J34" s="34">
        <f t="shared" si="3"/>
        <v>0</v>
      </c>
      <c r="K34" s="9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" customHeight="1">
      <c r="B35" s="1"/>
      <c r="C35" s="36"/>
      <c r="D35" s="31"/>
      <c r="E35" s="32">
        <f t="shared" si="0"/>
        <v>0</v>
      </c>
      <c r="F35" s="37"/>
      <c r="G35" s="34">
        <f t="shared" si="1"/>
        <v>0</v>
      </c>
      <c r="H35" s="34">
        <f t="shared" si="2"/>
        <v>0</v>
      </c>
      <c r="I35" s="35"/>
      <c r="J35" s="34">
        <f t="shared" si="3"/>
        <v>0</v>
      </c>
      <c r="K35" s="7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" customHeight="1">
      <c r="B36" s="1"/>
      <c r="C36" s="36"/>
      <c r="D36" s="31"/>
      <c r="E36" s="32">
        <f t="shared" si="0"/>
        <v>0</v>
      </c>
      <c r="F36" s="37"/>
      <c r="G36" s="34">
        <f t="shared" si="1"/>
        <v>0</v>
      </c>
      <c r="H36" s="34">
        <f t="shared" si="2"/>
        <v>0</v>
      </c>
      <c r="I36" s="35"/>
      <c r="J36" s="34">
        <f t="shared" si="3"/>
        <v>0</v>
      </c>
      <c r="K36" s="7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 customHeight="1">
      <c r="B37" s="1"/>
      <c r="C37" s="36"/>
      <c r="D37" s="31"/>
      <c r="E37" s="32">
        <f t="shared" si="0"/>
        <v>0</v>
      </c>
      <c r="F37" s="37"/>
      <c r="G37" s="34">
        <f t="shared" si="1"/>
        <v>0</v>
      </c>
      <c r="H37" s="34">
        <f t="shared" si="2"/>
        <v>0</v>
      </c>
      <c r="I37" s="35"/>
      <c r="J37" s="34">
        <f t="shared" si="3"/>
        <v>0</v>
      </c>
      <c r="K37" s="7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 customHeight="1">
      <c r="B38" s="1"/>
      <c r="C38" s="36"/>
      <c r="D38" s="31"/>
      <c r="E38" s="32">
        <f t="shared" si="0"/>
        <v>0</v>
      </c>
      <c r="F38" s="37"/>
      <c r="G38" s="34">
        <f t="shared" si="1"/>
        <v>0</v>
      </c>
      <c r="H38" s="34">
        <f t="shared" si="2"/>
        <v>0</v>
      </c>
      <c r="I38" s="35"/>
      <c r="J38" s="34">
        <f t="shared" si="3"/>
        <v>0</v>
      </c>
      <c r="K38" s="7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 customHeight="1">
      <c r="B39" s="1"/>
      <c r="C39" s="36"/>
      <c r="D39" s="31"/>
      <c r="E39" s="32">
        <f t="shared" si="0"/>
        <v>0</v>
      </c>
      <c r="F39" s="37"/>
      <c r="G39" s="34">
        <f t="shared" si="1"/>
        <v>0</v>
      </c>
      <c r="H39" s="34">
        <f t="shared" si="2"/>
        <v>0</v>
      </c>
      <c r="I39" s="35"/>
      <c r="J39" s="34">
        <f t="shared" si="3"/>
        <v>0</v>
      </c>
      <c r="K39" s="7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 customHeight="1">
      <c r="B40" s="1"/>
      <c r="C40" s="36"/>
      <c r="D40" s="31"/>
      <c r="E40" s="32">
        <f t="shared" si="0"/>
        <v>0</v>
      </c>
      <c r="F40" s="37"/>
      <c r="G40" s="34">
        <f t="shared" si="1"/>
        <v>0</v>
      </c>
      <c r="H40" s="34">
        <f t="shared" si="2"/>
        <v>0</v>
      </c>
      <c r="I40" s="35"/>
      <c r="J40" s="34">
        <f t="shared" si="3"/>
        <v>0</v>
      </c>
      <c r="K40" s="7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" customHeight="1">
      <c r="B41" s="1"/>
      <c r="C41" s="36"/>
      <c r="D41" s="31"/>
      <c r="E41" s="32">
        <f t="shared" si="0"/>
        <v>0</v>
      </c>
      <c r="F41" s="37"/>
      <c r="G41" s="34">
        <f t="shared" si="1"/>
        <v>0</v>
      </c>
      <c r="H41" s="34">
        <f t="shared" si="2"/>
        <v>0</v>
      </c>
      <c r="I41" s="35"/>
      <c r="J41" s="34">
        <f t="shared" si="3"/>
        <v>0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">
      <c r="B42" s="1"/>
      <c r="C42" s="38" t="s">
        <v>28</v>
      </c>
      <c r="D42" s="1"/>
      <c r="E42" s="1"/>
      <c r="F42" s="1"/>
      <c r="G42" s="1"/>
      <c r="H42" s="1"/>
      <c r="I42" s="1"/>
      <c r="J42" s="1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">
      <c r="B43" s="1"/>
      <c r="C43" s="38"/>
      <c r="D43" s="1"/>
      <c r="E43" s="1"/>
      <c r="F43" s="25"/>
      <c r="G43" s="25"/>
      <c r="H43" s="73" t="s">
        <v>29</v>
      </c>
      <c r="I43" s="73"/>
      <c r="J43" s="39">
        <f>SUM(J27:J42)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">
      <c r="B47" s="40"/>
      <c r="C47" s="40"/>
      <c r="D47" s="40"/>
      <c r="E47" s="40"/>
      <c r="F47" s="40"/>
      <c r="G47" s="40"/>
      <c r="H47" s="40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">
      <c r="B48" s="41"/>
      <c r="C48" s="42"/>
      <c r="D48" s="42"/>
      <c r="E48" s="42"/>
      <c r="F48" s="42"/>
      <c r="G48" s="42"/>
      <c r="H48" s="42"/>
      <c r="I48" s="42"/>
      <c r="J48" s="42"/>
      <c r="K48" s="4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">
      <c r="B49" s="44" t="s">
        <v>30</v>
      </c>
      <c r="C49" s="45"/>
      <c r="D49" s="45"/>
      <c r="E49" s="45"/>
      <c r="F49" s="45"/>
      <c r="G49" s="45"/>
      <c r="H49" s="45"/>
      <c r="I49" s="45"/>
      <c r="J49" s="45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">
      <c r="B50" s="74" t="s">
        <v>31</v>
      </c>
      <c r="C50" s="74"/>
      <c r="D50" s="74"/>
      <c r="E50" s="74"/>
      <c r="F50" s="74"/>
      <c r="G50" s="74"/>
      <c r="H50" s="74"/>
      <c r="I50" s="74"/>
      <c r="J50" s="74"/>
      <c r="K50" s="7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>
      <c r="B51" s="44" t="s">
        <v>32</v>
      </c>
      <c r="C51" s="45"/>
      <c r="D51" s="45"/>
      <c r="E51" s="45"/>
      <c r="F51" s="45"/>
      <c r="G51" s="45"/>
      <c r="H51" s="45"/>
      <c r="I51" s="45"/>
      <c r="J51" s="45"/>
      <c r="K51" s="4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>
      <c r="B52" s="44" t="s">
        <v>33</v>
      </c>
      <c r="C52" s="45"/>
      <c r="D52" s="45"/>
      <c r="E52" s="45"/>
      <c r="F52" s="45"/>
      <c r="G52" s="45"/>
      <c r="H52" s="45"/>
      <c r="I52" s="45"/>
      <c r="J52" s="45"/>
      <c r="K52" s="4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">
      <c r="B53" s="44" t="s">
        <v>34</v>
      </c>
      <c r="C53" s="45"/>
      <c r="D53" s="45"/>
      <c r="E53" s="45"/>
      <c r="F53" s="45"/>
      <c r="G53" s="45"/>
      <c r="H53" s="45"/>
      <c r="I53" s="45"/>
      <c r="J53" s="45"/>
      <c r="K53" s="4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>
      <c r="B54" s="44" t="s">
        <v>35</v>
      </c>
      <c r="C54" s="45"/>
      <c r="D54" s="45"/>
      <c r="E54" s="45"/>
      <c r="F54" s="45"/>
      <c r="G54" s="45"/>
      <c r="H54" s="45"/>
      <c r="I54" s="45"/>
      <c r="J54" s="45"/>
      <c r="K54" s="4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">
      <c r="B55" s="47"/>
      <c r="C55" s="48"/>
      <c r="D55" s="48"/>
      <c r="E55" s="48"/>
      <c r="F55" s="48"/>
      <c r="G55" s="48"/>
      <c r="H55" s="48"/>
      <c r="I55" s="48"/>
      <c r="J55" s="48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"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"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"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29" ht="15"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"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"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"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"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"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"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"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"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"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"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"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"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"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"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"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"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"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"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"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"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"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"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"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"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"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"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"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"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"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"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4" ht="15"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"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"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"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"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5"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5"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5"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5"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5"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5"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5"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5"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5"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5"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5"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5"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5"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5"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5"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5"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5"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5"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5"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5"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5">
      <c r="B139" s="1"/>
      <c r="C139" s="1"/>
      <c r="D139" s="1"/>
      <c r="E139" s="1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5">
      <c r="B140" s="1"/>
      <c r="C140" s="1"/>
      <c r="D140" s="1"/>
      <c r="E140" s="1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5">
      <c r="B141" s="1"/>
      <c r="C141" s="1"/>
      <c r="D141" s="1"/>
      <c r="E141" s="1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5">
      <c r="B142" s="1"/>
      <c r="C142" s="1"/>
      <c r="D142" s="1"/>
      <c r="E142" s="1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5">
      <c r="B143" s="1"/>
      <c r="C143" s="1"/>
      <c r="D143" s="1"/>
      <c r="E143" s="1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5">
      <c r="B144" s="1"/>
      <c r="C144" s="1"/>
      <c r="D144" s="1"/>
      <c r="E144" s="1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5"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5">
      <c r="B146" s="1"/>
      <c r="C146" s="1"/>
      <c r="D146" s="1"/>
      <c r="E146" s="1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5">
      <c r="B147" s="1"/>
      <c r="C147" s="1"/>
      <c r="D147" s="1"/>
      <c r="E147" s="1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5">
      <c r="B148" s="1"/>
      <c r="C148" s="1"/>
      <c r="D148" s="1"/>
      <c r="E148" s="1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5">
      <c r="B149" s="1"/>
      <c r="C149" s="1"/>
      <c r="D149" s="1"/>
      <c r="E149" s="1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5"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5">
      <c r="B151" s="1"/>
      <c r="C151" s="1"/>
      <c r="D151" s="1"/>
      <c r="E151" s="1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5">
      <c r="B152" s="1"/>
      <c r="C152" s="1"/>
      <c r="D152" s="1"/>
      <c r="E152" s="1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5">
      <c r="B153" s="1"/>
      <c r="C153" s="1"/>
      <c r="D153" s="1"/>
      <c r="E153" s="1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>
      <c r="B154" s="1"/>
      <c r="C154" s="1"/>
      <c r="D154" s="1"/>
      <c r="E154" s="1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5"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5">
      <c r="B156" s="1"/>
      <c r="C156" s="1"/>
      <c r="D156" s="1"/>
      <c r="E156" s="1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5">
      <c r="B157" s="1"/>
      <c r="C157" s="1"/>
      <c r="D157" s="1"/>
      <c r="E157" s="1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5">
      <c r="B158" s="1"/>
      <c r="C158" s="1"/>
      <c r="D158" s="1"/>
      <c r="E158" s="1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5">
      <c r="B159" s="1"/>
      <c r="C159" s="1"/>
      <c r="D159" s="1"/>
      <c r="E159" s="1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5">
      <c r="B160" s="1"/>
      <c r="C160" s="1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5">
      <c r="B161" s="1"/>
      <c r="C161" s="1"/>
      <c r="D161" s="1"/>
      <c r="E161" s="1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>
      <c r="B162" s="1"/>
      <c r="C162" s="1"/>
      <c r="D162" s="1"/>
      <c r="E162" s="1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5">
      <c r="B163" s="1"/>
      <c r="C163" s="1"/>
      <c r="D163" s="1"/>
      <c r="E163" s="1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5">
      <c r="B164" s="1"/>
      <c r="C164" s="1"/>
      <c r="D164" s="1"/>
      <c r="E164" s="1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5">
      <c r="B165" s="1"/>
      <c r="C165" s="1"/>
      <c r="D165" s="1"/>
      <c r="E165" s="1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5">
      <c r="B166" s="1"/>
      <c r="C166" s="1"/>
      <c r="D166" s="1"/>
      <c r="E166" s="1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5">
      <c r="B167" s="1"/>
      <c r="C167" s="1"/>
      <c r="D167" s="1"/>
      <c r="E167" s="1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5">
      <c r="B168" s="1"/>
      <c r="C168" s="1"/>
      <c r="D168" s="1"/>
      <c r="E168" s="1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5">
      <c r="B169" s="1"/>
      <c r="C169" s="1"/>
      <c r="D169" s="1"/>
      <c r="E169" s="1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5">
      <c r="B170" s="1"/>
      <c r="C170" s="1"/>
      <c r="D170" s="1"/>
      <c r="E170" s="1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5">
      <c r="B171" s="1"/>
      <c r="C171" s="1"/>
      <c r="D171" s="1"/>
      <c r="E171" s="1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5">
      <c r="B172" s="1"/>
      <c r="C172" s="1"/>
      <c r="D172" s="1"/>
      <c r="E172" s="1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5">
      <c r="B173" s="1"/>
      <c r="C173" s="1"/>
      <c r="D173" s="1"/>
      <c r="E173" s="1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5">
      <c r="B174" s="1"/>
      <c r="C174" s="1"/>
      <c r="D174" s="1"/>
      <c r="E174" s="1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5">
      <c r="B175" s="1"/>
      <c r="C175" s="1"/>
      <c r="D175" s="1"/>
      <c r="E175" s="1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5">
      <c r="B176" s="1"/>
      <c r="C176" s="1"/>
      <c r="D176" s="1"/>
      <c r="E176" s="1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5">
      <c r="B177" s="1"/>
      <c r="C177" s="1"/>
      <c r="D177" s="1"/>
      <c r="E177" s="1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5">
      <c r="B178" s="1"/>
      <c r="C178" s="1"/>
      <c r="D178" s="1"/>
      <c r="E178" s="1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5"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5">
      <c r="B180" s="1"/>
      <c r="C180" s="1"/>
      <c r="D180" s="1"/>
      <c r="E180" s="1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5">
      <c r="B181" s="1"/>
      <c r="C181" s="1"/>
      <c r="D181" s="1"/>
      <c r="E181" s="1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5">
      <c r="B182" s="1"/>
      <c r="C182" s="1"/>
      <c r="D182" s="1"/>
      <c r="E182" s="1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5">
      <c r="B183" s="1"/>
      <c r="C183" s="1"/>
      <c r="D183" s="1"/>
      <c r="E183" s="1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5">
      <c r="B184" s="1"/>
      <c r="C184" s="1"/>
      <c r="D184" s="1"/>
      <c r="E184" s="1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5">
      <c r="B185" s="1"/>
      <c r="C185" s="1"/>
      <c r="D185" s="1"/>
      <c r="E185" s="1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5">
      <c r="B186" s="1"/>
      <c r="C186" s="1"/>
      <c r="D186" s="1"/>
      <c r="E186" s="1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5"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5">
      <c r="B188" s="1"/>
      <c r="C188" s="1"/>
      <c r="D188" s="1"/>
      <c r="E188" s="1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5">
      <c r="B189" s="1"/>
      <c r="C189" s="1"/>
      <c r="D189" s="1"/>
      <c r="E189" s="1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5">
      <c r="B190" s="1"/>
      <c r="C190" s="1"/>
      <c r="D190" s="1"/>
      <c r="E190" s="1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5">
      <c r="B191" s="1"/>
      <c r="C191" s="1"/>
      <c r="D191" s="1"/>
      <c r="E191" s="1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5">
      <c r="B192" s="1"/>
      <c r="C192" s="1"/>
      <c r="D192" s="1"/>
      <c r="E192" s="1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5">
      <c r="B193" s="1"/>
      <c r="C193" s="1"/>
      <c r="D193" s="1"/>
      <c r="E193" s="1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5">
      <c r="B194" s="1"/>
      <c r="C194" s="1"/>
      <c r="D194" s="1"/>
      <c r="E194" s="1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5"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5">
      <c r="B196" s="1"/>
      <c r="C196" s="1"/>
      <c r="D196" s="1"/>
      <c r="E196" s="1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5"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5">
      <c r="B198" s="1"/>
      <c r="C198" s="1"/>
      <c r="D198" s="1"/>
      <c r="E198" s="1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1:15" ht="15">
      <c r="K199" s="4"/>
      <c r="L199" s="1"/>
      <c r="M199" s="1"/>
      <c r="N199" s="1"/>
      <c r="O199" s="1"/>
    </row>
    <row r="200" spans="11:15" ht="15">
      <c r="K200" s="4"/>
      <c r="L200" s="1"/>
      <c r="M200" s="1"/>
      <c r="N200" s="1"/>
      <c r="O200" s="1"/>
    </row>
    <row r="201" spans="11:15" ht="15">
      <c r="K201" s="4"/>
      <c r="L201" s="1"/>
      <c r="M201" s="1"/>
      <c r="N201" s="1"/>
      <c r="O201" s="1"/>
    </row>
    <row r="202" spans="11:15" ht="15">
      <c r="K202" s="4"/>
      <c r="L202" s="1"/>
      <c r="M202" s="1"/>
      <c r="N202" s="1"/>
      <c r="O202" s="1"/>
    </row>
    <row r="203" spans="11:15" ht="15">
      <c r="K203" s="4"/>
      <c r="L203" s="1"/>
      <c r="M203" s="1"/>
      <c r="N203" s="1"/>
      <c r="O203" s="1"/>
    </row>
    <row r="204" spans="11:15" ht="15">
      <c r="K204" s="4"/>
      <c r="L204" s="1"/>
      <c r="M204" s="1"/>
      <c r="N204" s="1"/>
      <c r="O204" s="1"/>
    </row>
  </sheetData>
  <sheetProtection selectLockedCells="1" selectUnlockedCells="1"/>
  <mergeCells count="23">
    <mergeCell ref="C3:F3"/>
    <mergeCell ref="C5:E5"/>
    <mergeCell ref="F5:J5"/>
    <mergeCell ref="C6:E6"/>
    <mergeCell ref="F6:J6"/>
    <mergeCell ref="C7:E7"/>
    <mergeCell ref="F7:J7"/>
    <mergeCell ref="C9:E9"/>
    <mergeCell ref="C10:E10"/>
    <mergeCell ref="C11:E11"/>
    <mergeCell ref="C12:E12"/>
    <mergeCell ref="C15:E15"/>
    <mergeCell ref="C16:E16"/>
    <mergeCell ref="G23:I23"/>
    <mergeCell ref="C25:J25"/>
    <mergeCell ref="H43:I43"/>
    <mergeCell ref="B50:K50"/>
    <mergeCell ref="C17:E17"/>
    <mergeCell ref="C18:E18"/>
    <mergeCell ref="C20:E20"/>
    <mergeCell ref="F20:G20"/>
    <mergeCell ref="C21:E21"/>
    <mergeCell ref="G22:I22"/>
  </mergeCells>
  <conditionalFormatting sqref="J27:J41">
    <cfRule type="expression" priority="1" dxfId="3" stopIfTrue="1">
      <formula>"#ref!"="si"</formula>
    </cfRule>
  </conditionalFormatting>
  <hyperlinks>
    <hyperlink ref="B50" r:id="rId1" display="https://planeamiento.mop.gob.cl/centrodedocumentacion/IRC/Documents/Indices_para_reajuste_de_contratos/Indices_reajuste_polinomico_MOP.pdf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6.57421875" style="1" customWidth="1"/>
    <col min="2" max="2" width="3.57421875" style="2" customWidth="1"/>
    <col min="3" max="3" width="10.00390625" style="2" customWidth="1"/>
    <col min="4" max="4" width="11.00390625" style="2" customWidth="1"/>
    <col min="5" max="5" width="12.8515625" style="2" customWidth="1"/>
    <col min="6" max="6" width="14.57421875" style="2" customWidth="1"/>
    <col min="7" max="7" width="15.00390625" style="2" customWidth="1"/>
    <col min="8" max="8" width="16.421875" style="2" customWidth="1"/>
    <col min="9" max="9" width="18.28125" style="2" customWidth="1"/>
    <col min="10" max="10" width="15.57421875" style="2" customWidth="1"/>
    <col min="11" max="11" width="13.421875" style="3" customWidth="1"/>
    <col min="12" max="12" width="6.421875" style="2" customWidth="1"/>
    <col min="13" max="13" width="12.7109375" style="2" hidden="1" customWidth="1"/>
    <col min="14" max="14" width="11.421875" style="2" hidden="1" customWidth="1"/>
    <col min="15" max="15" width="12.7109375" style="2" hidden="1" customWidth="1"/>
    <col min="16" max="35" width="11.57421875" style="2" hidden="1" customWidth="1"/>
    <col min="36" max="16384" width="11.421875" style="2" hidden="1" customWidth="1"/>
  </cols>
  <sheetData>
    <row r="1" spans="2:35" ht="15">
      <c r="B1" s="1"/>
      <c r="C1" s="1"/>
      <c r="D1" s="1"/>
      <c r="E1" s="1"/>
      <c r="F1" s="1"/>
      <c r="G1" s="1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>
      <c r="B2" s="1"/>
      <c r="C2" s="5" t="s">
        <v>0</v>
      </c>
      <c r="D2" s="5"/>
      <c r="H2" s="1"/>
      <c r="I2" s="1"/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">
      <c r="B3" s="1"/>
      <c r="C3" s="79" t="s">
        <v>1</v>
      </c>
      <c r="D3" s="79"/>
      <c r="E3" s="79"/>
      <c r="F3" s="79"/>
      <c r="G3" s="6"/>
      <c r="H3" s="6"/>
      <c r="I3" s="6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5">
      <c r="B4" s="1"/>
      <c r="C4" s="1"/>
      <c r="D4" s="1"/>
      <c r="E4" s="1"/>
      <c r="F4" s="1"/>
      <c r="G4" s="1"/>
      <c r="H4" s="1"/>
      <c r="I4" s="6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">
      <c r="B5" s="1"/>
      <c r="C5" s="88" t="s">
        <v>2</v>
      </c>
      <c r="D5" s="88"/>
      <c r="E5" s="88"/>
      <c r="F5" s="81"/>
      <c r="G5" s="81"/>
      <c r="H5" s="81"/>
      <c r="I5" s="81"/>
      <c r="J5" s="8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5">
      <c r="B6" s="1"/>
      <c r="C6" s="88" t="s">
        <v>3</v>
      </c>
      <c r="D6" s="88"/>
      <c r="E6" s="88"/>
      <c r="F6" s="81"/>
      <c r="G6" s="81"/>
      <c r="H6" s="81"/>
      <c r="I6" s="81"/>
      <c r="J6" s="81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">
      <c r="B7" s="1"/>
      <c r="C7" s="88" t="s">
        <v>4</v>
      </c>
      <c r="D7" s="88"/>
      <c r="E7" s="88"/>
      <c r="F7" s="81"/>
      <c r="G7" s="81"/>
      <c r="H7" s="81"/>
      <c r="I7" s="81"/>
      <c r="J7" s="81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7"/>
      <c r="B8" s="7"/>
      <c r="C8" s="7"/>
      <c r="D8" s="7"/>
      <c r="E8" s="7"/>
      <c r="F8" s="7"/>
      <c r="G8" s="7"/>
      <c r="H8" s="7"/>
      <c r="I8" s="1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5">
      <c r="B9" s="1"/>
      <c r="C9" s="85" t="s">
        <v>5</v>
      </c>
      <c r="D9" s="85"/>
      <c r="E9" s="85"/>
      <c r="F9" s="8">
        <v>3716722859</v>
      </c>
      <c r="G9" s="7"/>
      <c r="H9" s="7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5">
      <c r="B10" s="1"/>
      <c r="C10" s="85" t="s">
        <v>6</v>
      </c>
      <c r="D10" s="85"/>
      <c r="E10" s="85"/>
      <c r="F10" s="8">
        <v>2277607768</v>
      </c>
      <c r="G10" s="7"/>
      <c r="H10" s="7"/>
      <c r="I10" s="7"/>
      <c r="J10" s="7"/>
      <c r="K10" s="4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">
      <c r="B11" s="1"/>
      <c r="C11" s="85" t="s">
        <v>7</v>
      </c>
      <c r="D11" s="85"/>
      <c r="E11" s="85"/>
      <c r="F11" s="10">
        <v>666036737</v>
      </c>
      <c r="G11" s="7"/>
      <c r="I11" s="7"/>
      <c r="J11" s="7"/>
      <c r="K11" s="4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>
      <c r="B12" s="1"/>
      <c r="C12" s="85" t="s">
        <v>8</v>
      </c>
      <c r="D12" s="85"/>
      <c r="E12" s="85"/>
      <c r="F12" s="50">
        <f>SUM(F9:F11)</f>
        <v>6660367364</v>
      </c>
      <c r="G12" s="9"/>
      <c r="H12" s="7"/>
      <c r="I12" s="7"/>
      <c r="J12" s="7"/>
      <c r="K12" s="4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5">
      <c r="B13" s="1"/>
      <c r="C13" s="51" t="s">
        <v>9</v>
      </c>
      <c r="D13" s="52"/>
      <c r="E13" s="53"/>
      <c r="F13" s="54">
        <f>_xlfn.IFERROR(F10/F9,0)</f>
        <v>0.6128000000012914</v>
      </c>
      <c r="G13" s="7"/>
      <c r="H13" s="7"/>
      <c r="I13" s="7"/>
      <c r="J13" s="7"/>
      <c r="K13" s="4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>
      <c r="B14" s="1"/>
      <c r="C14" s="51" t="s">
        <v>10</v>
      </c>
      <c r="D14" s="52"/>
      <c r="E14" s="53"/>
      <c r="F14" s="54">
        <f>_xlfn.IFERROR(F11/F9,0)</f>
        <v>0.17920000017951299</v>
      </c>
      <c r="G14" s="7"/>
      <c r="H14" s="7"/>
      <c r="I14" s="7"/>
      <c r="J14" s="7"/>
      <c r="K14" s="4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>
      <c r="B15" s="1"/>
      <c r="C15" s="85" t="s">
        <v>11</v>
      </c>
      <c r="D15" s="85"/>
      <c r="E15" s="85"/>
      <c r="F15" s="50">
        <f>+F12*0.19</f>
        <v>1265469799.16</v>
      </c>
      <c r="G15" s="7"/>
      <c r="H15" s="7"/>
      <c r="I15" s="7"/>
      <c r="J15" s="7"/>
      <c r="K15" s="4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>
      <c r="B16" s="1"/>
      <c r="C16" s="86" t="s">
        <v>12</v>
      </c>
      <c r="D16" s="86"/>
      <c r="E16" s="86"/>
      <c r="F16" s="50">
        <f>+F15+F12</f>
        <v>7925837163.16</v>
      </c>
      <c r="G16" s="7"/>
      <c r="H16" s="7"/>
      <c r="I16" s="7"/>
      <c r="J16" s="7"/>
      <c r="K16" s="4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>
      <c r="B17" s="1"/>
      <c r="C17" s="85" t="s">
        <v>13</v>
      </c>
      <c r="D17" s="85"/>
      <c r="E17" s="85"/>
      <c r="F17" s="16">
        <v>20000000</v>
      </c>
      <c r="G17" s="7"/>
      <c r="H17" s="7"/>
      <c r="I17" s="7"/>
      <c r="J17" s="7"/>
      <c r="K17" s="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>
      <c r="B18" s="1"/>
      <c r="C18" s="86" t="s">
        <v>14</v>
      </c>
      <c r="D18" s="86"/>
      <c r="E18" s="86"/>
      <c r="F18" s="50">
        <f>+F17+F16</f>
        <v>7945837163.16</v>
      </c>
      <c r="G18" s="17"/>
      <c r="H18" s="7"/>
      <c r="I18" s="7"/>
      <c r="J18" s="7"/>
      <c r="K18" s="4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>
      <c r="B19" s="1"/>
      <c r="C19" s="1"/>
      <c r="D19" s="1"/>
      <c r="E19" s="1"/>
      <c r="F19" s="1"/>
      <c r="G19" s="1"/>
      <c r="H19" s="7"/>
      <c r="I19" s="7"/>
      <c r="J19" s="7"/>
      <c r="K19" s="18"/>
      <c r="L19" s="9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>
      <c r="B20" s="1"/>
      <c r="C20" s="85" t="s">
        <v>15</v>
      </c>
      <c r="D20" s="85"/>
      <c r="E20" s="85"/>
      <c r="F20" s="77" t="s">
        <v>36</v>
      </c>
      <c r="G20" s="77"/>
      <c r="H20" s="20"/>
      <c r="I20" s="7"/>
      <c r="J20" s="7"/>
      <c r="K20" s="4"/>
      <c r="L20" s="9"/>
      <c r="M20" s="21"/>
      <c r="N20" s="7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5">
      <c r="B21" s="22"/>
      <c r="C21" s="85" t="s">
        <v>37</v>
      </c>
      <c r="D21" s="85"/>
      <c r="E21" s="85"/>
      <c r="F21" s="23">
        <v>44197</v>
      </c>
      <c r="G21" s="19">
        <v>101.89</v>
      </c>
      <c r="H21" s="7"/>
      <c r="I21" s="7"/>
      <c r="J21" s="7"/>
      <c r="K21" s="4"/>
      <c r="L21" s="9"/>
      <c r="M21" s="21"/>
      <c r="N21" s="7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>
      <c r="B22" s="1"/>
      <c r="C22" s="1"/>
      <c r="D22" s="1"/>
      <c r="E22" s="1"/>
      <c r="F22" s="1"/>
      <c r="G22" s="87" t="s">
        <v>17</v>
      </c>
      <c r="H22" s="87"/>
      <c r="I22" s="87"/>
      <c r="J22" s="55">
        <f>+F18*0.2</f>
        <v>1589167432.632</v>
      </c>
      <c r="K22" s="4"/>
      <c r="L22" s="9"/>
      <c r="M22" s="21"/>
      <c r="N22" s="7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>
      <c r="B23" s="1"/>
      <c r="C23" s="1"/>
      <c r="D23" s="1"/>
      <c r="E23" s="1"/>
      <c r="F23" s="25"/>
      <c r="G23" s="82" t="s">
        <v>18</v>
      </c>
      <c r="H23" s="82"/>
      <c r="I23" s="82"/>
      <c r="J23" s="56">
        <f>+J22-J43</f>
        <v>962667525.632</v>
      </c>
      <c r="K23" s="4"/>
      <c r="L23" s="1"/>
      <c r="M23" s="21"/>
      <c r="N23" s="7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"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7"/>
      <c r="N24" s="7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">
      <c r="B25" s="1"/>
      <c r="C25" s="72" t="s">
        <v>19</v>
      </c>
      <c r="D25" s="72"/>
      <c r="E25" s="72"/>
      <c r="F25" s="72"/>
      <c r="G25" s="72"/>
      <c r="H25" s="72"/>
      <c r="I25" s="72"/>
      <c r="J25" s="72"/>
      <c r="K25" s="4"/>
      <c r="L25" s="1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60">
      <c r="B26" s="1"/>
      <c r="C26" s="57" t="s">
        <v>20</v>
      </c>
      <c r="D26" s="57" t="s">
        <v>21</v>
      </c>
      <c r="E26" s="58" t="s">
        <v>22</v>
      </c>
      <c r="F26" s="57" t="s">
        <v>23</v>
      </c>
      <c r="G26" s="57" t="s">
        <v>24</v>
      </c>
      <c r="H26" s="57" t="s">
        <v>25</v>
      </c>
      <c r="I26" s="57" t="s">
        <v>26</v>
      </c>
      <c r="J26" s="57" t="s">
        <v>27</v>
      </c>
      <c r="K26" s="4"/>
      <c r="L26" s="1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 customHeight="1">
      <c r="B27" s="29"/>
      <c r="C27" s="30">
        <v>44440</v>
      </c>
      <c r="D27" s="31">
        <v>109.83</v>
      </c>
      <c r="E27" s="59">
        <f aca="true" t="shared" si="0" ref="E27:E35">_xlfn.IFERROR(ROUND((D27/$G$21-1),4),0)</f>
        <v>0.0779</v>
      </c>
      <c r="F27" s="33">
        <v>190039553</v>
      </c>
      <c r="G27" s="60">
        <f aca="true" t="shared" si="1" ref="G27:G35">ROUND(F27*(1+$F$13)/(1+$F$13+$F$14),0)</f>
        <v>171035598</v>
      </c>
      <c r="H27" s="60">
        <f aca="true" t="shared" si="2" ref="H27:H35">ROUND(E27*G27,0)</f>
        <v>13323673</v>
      </c>
      <c r="I27" s="35">
        <v>6727400</v>
      </c>
      <c r="J27" s="60">
        <f aca="true" t="shared" si="3" ref="J27:J35">IF(H27-I27&lt;0,0,H27-I27)</f>
        <v>6596273</v>
      </c>
      <c r="K27" s="9"/>
      <c r="L27" s="25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>
      <c r="B28" s="1"/>
      <c r="C28" s="36">
        <v>44501</v>
      </c>
      <c r="D28" s="31">
        <v>114.45</v>
      </c>
      <c r="E28" s="59">
        <f t="shared" si="0"/>
        <v>0.1233</v>
      </c>
      <c r="F28" s="37">
        <v>190106929</v>
      </c>
      <c r="G28" s="60">
        <f t="shared" si="1"/>
        <v>171096236</v>
      </c>
      <c r="H28" s="60">
        <f t="shared" si="2"/>
        <v>21096166</v>
      </c>
      <c r="I28" s="35">
        <v>11729598</v>
      </c>
      <c r="J28" s="60">
        <f t="shared" si="3"/>
        <v>9366568</v>
      </c>
      <c r="K28" s="9"/>
      <c r="L28" s="25"/>
      <c r="M28" s="9"/>
      <c r="N28" s="7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>
      <c r="B29" s="1"/>
      <c r="C29" s="36">
        <v>44531</v>
      </c>
      <c r="D29" s="31">
        <v>116.16</v>
      </c>
      <c r="E29" s="59">
        <f t="shared" si="0"/>
        <v>0.1401</v>
      </c>
      <c r="F29" s="37">
        <v>377070740</v>
      </c>
      <c r="G29" s="60">
        <f t="shared" si="1"/>
        <v>339363666</v>
      </c>
      <c r="H29" s="60">
        <f t="shared" si="2"/>
        <v>47544850</v>
      </c>
      <c r="I29" s="35">
        <v>25263740</v>
      </c>
      <c r="J29" s="60">
        <f t="shared" si="3"/>
        <v>22281110</v>
      </c>
      <c r="K29" s="9"/>
      <c r="L29" s="25"/>
      <c r="M29" s="9"/>
      <c r="N29" s="7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>
      <c r="B30" s="1"/>
      <c r="C30" s="36">
        <v>44593</v>
      </c>
      <c r="D30" s="31">
        <v>118.3</v>
      </c>
      <c r="E30" s="59">
        <f t="shared" si="0"/>
        <v>0.1611</v>
      </c>
      <c r="F30" s="37">
        <v>1888672420</v>
      </c>
      <c r="G30" s="60">
        <f t="shared" si="1"/>
        <v>1699805178</v>
      </c>
      <c r="H30" s="60">
        <f t="shared" si="2"/>
        <v>273838614</v>
      </c>
      <c r="I30" s="35">
        <v>172624659</v>
      </c>
      <c r="J30" s="60">
        <f t="shared" si="3"/>
        <v>101213955</v>
      </c>
      <c r="K30" s="9"/>
      <c r="L30" s="25"/>
      <c r="M30" s="9"/>
      <c r="N30" s="7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>
      <c r="B31" s="1"/>
      <c r="C31" s="36">
        <v>44621</v>
      </c>
      <c r="D31" s="31">
        <v>121.23</v>
      </c>
      <c r="E31" s="59">
        <f t="shared" si="0"/>
        <v>0.1898</v>
      </c>
      <c r="F31" s="37">
        <v>1277992744</v>
      </c>
      <c r="G31" s="60">
        <f t="shared" si="1"/>
        <v>1150193469</v>
      </c>
      <c r="H31" s="60">
        <f t="shared" si="2"/>
        <v>218306720</v>
      </c>
      <c r="I31" s="35">
        <v>142751790</v>
      </c>
      <c r="J31" s="60">
        <f t="shared" si="3"/>
        <v>75554930</v>
      </c>
      <c r="K31" s="9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>
      <c r="B32" s="1"/>
      <c r="C32" s="36">
        <v>44652</v>
      </c>
      <c r="D32" s="31">
        <v>125.86</v>
      </c>
      <c r="E32" s="59">
        <f t="shared" si="0"/>
        <v>0.2353</v>
      </c>
      <c r="F32" s="37">
        <v>1450611723</v>
      </c>
      <c r="G32" s="60">
        <f t="shared" si="1"/>
        <v>1305550551</v>
      </c>
      <c r="H32" s="60">
        <f t="shared" si="2"/>
        <v>307196045</v>
      </c>
      <c r="I32" s="35">
        <v>184517811</v>
      </c>
      <c r="J32" s="60">
        <f t="shared" si="3"/>
        <v>122678234</v>
      </c>
      <c r="K32" s="9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 customHeight="1">
      <c r="B33" s="1"/>
      <c r="C33" s="36">
        <v>44713</v>
      </c>
      <c r="D33" s="31">
        <v>130.55</v>
      </c>
      <c r="E33" s="59">
        <f t="shared" si="0"/>
        <v>0.2813</v>
      </c>
      <c r="F33" s="37">
        <v>763883015</v>
      </c>
      <c r="G33" s="60">
        <f t="shared" si="1"/>
        <v>687494713</v>
      </c>
      <c r="H33" s="60">
        <f t="shared" si="2"/>
        <v>193392263</v>
      </c>
      <c r="I33" s="35">
        <v>107478340</v>
      </c>
      <c r="J33" s="60">
        <f t="shared" si="3"/>
        <v>85913923</v>
      </c>
      <c r="K33" s="9"/>
      <c r="L33" s="25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 customHeight="1">
      <c r="B34" s="1"/>
      <c r="C34" s="36">
        <v>44743</v>
      </c>
      <c r="D34" s="31">
        <v>136.85</v>
      </c>
      <c r="E34" s="59">
        <f t="shared" si="0"/>
        <v>0.3431</v>
      </c>
      <c r="F34" s="37">
        <v>313220186</v>
      </c>
      <c r="G34" s="60">
        <f t="shared" si="1"/>
        <v>281898167</v>
      </c>
      <c r="H34" s="60">
        <f t="shared" si="2"/>
        <v>96719261</v>
      </c>
      <c r="I34" s="35">
        <v>56786820</v>
      </c>
      <c r="J34" s="60">
        <f t="shared" si="3"/>
        <v>39932441</v>
      </c>
      <c r="K34" s="9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" customHeight="1">
      <c r="B35" s="1"/>
      <c r="C35" s="36">
        <v>44774</v>
      </c>
      <c r="D35" s="31">
        <v>136.08</v>
      </c>
      <c r="E35" s="59">
        <f t="shared" si="0"/>
        <v>0.3356</v>
      </c>
      <c r="F35" s="37">
        <v>1474239853</v>
      </c>
      <c r="G35" s="60">
        <f t="shared" si="1"/>
        <v>1326815868</v>
      </c>
      <c r="H35" s="60">
        <f t="shared" si="2"/>
        <v>445279405</v>
      </c>
      <c r="I35" s="35">
        <v>282316932</v>
      </c>
      <c r="J35" s="60">
        <f t="shared" si="3"/>
        <v>162962473</v>
      </c>
      <c r="K35" s="7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" customHeight="1">
      <c r="B36" s="1"/>
      <c r="C36" s="36"/>
      <c r="D36" s="31"/>
      <c r="E36" s="59"/>
      <c r="F36" s="37"/>
      <c r="G36" s="60"/>
      <c r="H36" s="60"/>
      <c r="I36" s="35"/>
      <c r="J36" s="60"/>
      <c r="K36" s="7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 customHeight="1">
      <c r="B37" s="1"/>
      <c r="C37" s="36"/>
      <c r="D37" s="31"/>
      <c r="E37" s="59"/>
      <c r="F37" s="37"/>
      <c r="G37" s="60"/>
      <c r="H37" s="60"/>
      <c r="I37" s="35"/>
      <c r="J37" s="60"/>
      <c r="K37" s="7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 customHeight="1">
      <c r="B38" s="1"/>
      <c r="C38" s="36"/>
      <c r="D38" s="31"/>
      <c r="E38" s="59"/>
      <c r="F38" s="37"/>
      <c r="G38" s="60"/>
      <c r="H38" s="60"/>
      <c r="I38" s="35"/>
      <c r="J38" s="60"/>
      <c r="K38" s="7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 customHeight="1">
      <c r="B39" s="1"/>
      <c r="C39" s="36"/>
      <c r="D39" s="31"/>
      <c r="E39" s="59"/>
      <c r="F39" s="37"/>
      <c r="G39" s="60"/>
      <c r="H39" s="60"/>
      <c r="I39" s="35"/>
      <c r="J39" s="60"/>
      <c r="K39" s="7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 customHeight="1">
      <c r="B40" s="1"/>
      <c r="C40" s="36"/>
      <c r="D40" s="31"/>
      <c r="E40" s="59"/>
      <c r="F40" s="37"/>
      <c r="G40" s="60"/>
      <c r="H40" s="60"/>
      <c r="I40" s="35"/>
      <c r="J40" s="60"/>
      <c r="K40" s="7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" customHeight="1">
      <c r="B41" s="1"/>
      <c r="C41" s="36"/>
      <c r="D41" s="31"/>
      <c r="E41" s="59"/>
      <c r="F41" s="37"/>
      <c r="G41" s="60"/>
      <c r="H41" s="60"/>
      <c r="I41" s="35"/>
      <c r="J41" s="60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">
      <c r="B42" s="1"/>
      <c r="C42" s="38" t="s">
        <v>28</v>
      </c>
      <c r="D42" s="1"/>
      <c r="E42" s="1"/>
      <c r="F42" s="1"/>
      <c r="G42" s="1"/>
      <c r="H42" s="1"/>
      <c r="I42" s="1"/>
      <c r="J42" s="1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">
      <c r="B43" s="1"/>
      <c r="C43" s="38"/>
      <c r="D43" s="1"/>
      <c r="E43" s="1"/>
      <c r="F43" s="25"/>
      <c r="G43" s="25"/>
      <c r="H43" s="83" t="s">
        <v>29</v>
      </c>
      <c r="I43" s="83"/>
      <c r="J43" s="61">
        <f>SUM(J27:J42)</f>
        <v>626499907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">
      <c r="B46" s="1"/>
      <c r="C46" s="1"/>
      <c r="D46" s="1"/>
      <c r="E46" s="1"/>
      <c r="F46" s="2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">
      <c r="B47" s="40"/>
      <c r="C47" s="40"/>
      <c r="D47" s="40"/>
      <c r="E47" s="40"/>
      <c r="F47" s="40"/>
      <c r="G47" s="40"/>
      <c r="H47" s="40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">
      <c r="B48" s="62"/>
      <c r="C48" s="63"/>
      <c r="D48" s="63"/>
      <c r="E48" s="63"/>
      <c r="F48" s="63"/>
      <c r="G48" s="63"/>
      <c r="H48" s="63"/>
      <c r="I48" s="63"/>
      <c r="J48" s="63"/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">
      <c r="B49" s="65" t="s">
        <v>30</v>
      </c>
      <c r="C49" s="66"/>
      <c r="D49" s="66"/>
      <c r="E49" s="66"/>
      <c r="F49" s="66"/>
      <c r="G49" s="66"/>
      <c r="H49" s="66"/>
      <c r="I49" s="66"/>
      <c r="J49" s="66"/>
      <c r="K49" s="6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">
      <c r="B50" s="84" t="s">
        <v>31</v>
      </c>
      <c r="C50" s="84"/>
      <c r="D50" s="84"/>
      <c r="E50" s="84"/>
      <c r="F50" s="84"/>
      <c r="G50" s="84"/>
      <c r="H50" s="84"/>
      <c r="I50" s="84"/>
      <c r="J50" s="84"/>
      <c r="K50" s="8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>
      <c r="B51" s="65" t="s">
        <v>32</v>
      </c>
      <c r="C51" s="66"/>
      <c r="D51" s="66"/>
      <c r="E51" s="66"/>
      <c r="F51" s="66"/>
      <c r="G51" s="66"/>
      <c r="H51" s="66"/>
      <c r="I51" s="66"/>
      <c r="J51" s="66"/>
      <c r="K51" s="6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>
      <c r="B52" s="65" t="s">
        <v>33</v>
      </c>
      <c r="C52" s="66"/>
      <c r="D52" s="66"/>
      <c r="E52" s="66"/>
      <c r="F52" s="66"/>
      <c r="G52" s="66"/>
      <c r="H52" s="66"/>
      <c r="I52" s="66"/>
      <c r="J52" s="66"/>
      <c r="K52" s="6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">
      <c r="B53" s="65" t="s">
        <v>34</v>
      </c>
      <c r="C53" s="66"/>
      <c r="D53" s="66"/>
      <c r="E53" s="66"/>
      <c r="F53" s="66"/>
      <c r="G53" s="66"/>
      <c r="H53" s="66"/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>
      <c r="B54" s="65" t="s">
        <v>35</v>
      </c>
      <c r="C54" s="66"/>
      <c r="D54" s="66"/>
      <c r="E54" s="66"/>
      <c r="F54" s="66"/>
      <c r="G54" s="66"/>
      <c r="H54" s="66"/>
      <c r="I54" s="66"/>
      <c r="J54" s="66"/>
      <c r="K54" s="6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"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"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"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"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29" ht="15"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"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"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"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"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"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"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"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"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"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"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"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"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"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"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"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"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"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"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"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"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"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"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"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"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"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"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"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"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"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"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4" ht="15"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"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"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"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"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5"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5"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5"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5"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5"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5"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5"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5"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5"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5"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5"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5"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5"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5"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5"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5"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5"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5"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5"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5"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5">
      <c r="B139" s="1"/>
      <c r="C139" s="1"/>
      <c r="D139" s="1"/>
      <c r="E139" s="1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5">
      <c r="B140" s="1"/>
      <c r="C140" s="1"/>
      <c r="D140" s="1"/>
      <c r="E140" s="1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5">
      <c r="B141" s="1"/>
      <c r="C141" s="1"/>
      <c r="D141" s="1"/>
      <c r="E141" s="1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5">
      <c r="B142" s="1"/>
      <c r="C142" s="1"/>
      <c r="D142" s="1"/>
      <c r="E142" s="1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5">
      <c r="B143" s="1"/>
      <c r="C143" s="1"/>
      <c r="D143" s="1"/>
      <c r="E143" s="1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5">
      <c r="B144" s="1"/>
      <c r="C144" s="1"/>
      <c r="D144" s="1"/>
      <c r="E144" s="1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5"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5">
      <c r="B146" s="1"/>
      <c r="C146" s="1"/>
      <c r="D146" s="1"/>
      <c r="E146" s="1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5">
      <c r="B147" s="1"/>
      <c r="C147" s="1"/>
      <c r="D147" s="1"/>
      <c r="E147" s="1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5">
      <c r="B148" s="1"/>
      <c r="C148" s="1"/>
      <c r="D148" s="1"/>
      <c r="E148" s="1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5">
      <c r="B149" s="1"/>
      <c r="C149" s="1"/>
      <c r="D149" s="1"/>
      <c r="E149" s="1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5"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5">
      <c r="B151" s="1"/>
      <c r="C151" s="1"/>
      <c r="D151" s="1"/>
      <c r="E151" s="1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5">
      <c r="B152" s="1"/>
      <c r="C152" s="1"/>
      <c r="D152" s="1"/>
      <c r="E152" s="1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5">
      <c r="B153" s="1"/>
      <c r="C153" s="1"/>
      <c r="D153" s="1"/>
      <c r="E153" s="1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>
      <c r="B154" s="1"/>
      <c r="C154" s="1"/>
      <c r="D154" s="1"/>
      <c r="E154" s="1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5"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5">
      <c r="B156" s="1"/>
      <c r="C156" s="1"/>
      <c r="D156" s="1"/>
      <c r="E156" s="1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5">
      <c r="B157" s="1"/>
      <c r="C157" s="1"/>
      <c r="D157" s="1"/>
      <c r="E157" s="1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5">
      <c r="B158" s="1"/>
      <c r="C158" s="1"/>
      <c r="D158" s="1"/>
      <c r="E158" s="1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5">
      <c r="B159" s="1"/>
      <c r="C159" s="1"/>
      <c r="D159" s="1"/>
      <c r="E159" s="1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5">
      <c r="B160" s="1"/>
      <c r="C160" s="1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5">
      <c r="B161" s="1"/>
      <c r="C161" s="1"/>
      <c r="D161" s="1"/>
      <c r="E161" s="1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>
      <c r="B162" s="1"/>
      <c r="C162" s="1"/>
      <c r="D162" s="1"/>
      <c r="E162" s="1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5">
      <c r="B163" s="1"/>
      <c r="C163" s="1"/>
      <c r="D163" s="1"/>
      <c r="E163" s="1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5">
      <c r="B164" s="1"/>
      <c r="C164" s="1"/>
      <c r="D164" s="1"/>
      <c r="E164" s="1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5">
      <c r="B165" s="1"/>
      <c r="C165" s="1"/>
      <c r="D165" s="1"/>
      <c r="E165" s="1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5">
      <c r="B166" s="1"/>
      <c r="C166" s="1"/>
      <c r="D166" s="1"/>
      <c r="E166" s="1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5">
      <c r="B167" s="1"/>
      <c r="C167" s="1"/>
      <c r="D167" s="1"/>
      <c r="E167" s="1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5">
      <c r="B168" s="1"/>
      <c r="C168" s="1"/>
      <c r="D168" s="1"/>
      <c r="E168" s="1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5">
      <c r="B169" s="1"/>
      <c r="C169" s="1"/>
      <c r="D169" s="1"/>
      <c r="E169" s="1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5">
      <c r="B170" s="1"/>
      <c r="C170" s="1"/>
      <c r="D170" s="1"/>
      <c r="E170" s="1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5">
      <c r="B171" s="1"/>
      <c r="C171" s="1"/>
      <c r="D171" s="1"/>
      <c r="E171" s="1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5">
      <c r="B172" s="1"/>
      <c r="C172" s="1"/>
      <c r="D172" s="1"/>
      <c r="E172" s="1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5">
      <c r="B173" s="1"/>
      <c r="C173" s="1"/>
      <c r="D173" s="1"/>
      <c r="E173" s="1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5">
      <c r="B174" s="1"/>
      <c r="C174" s="1"/>
      <c r="D174" s="1"/>
      <c r="E174" s="1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5">
      <c r="B175" s="1"/>
      <c r="C175" s="1"/>
      <c r="D175" s="1"/>
      <c r="E175" s="1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5">
      <c r="B176" s="1"/>
      <c r="C176" s="1"/>
      <c r="D176" s="1"/>
      <c r="E176" s="1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5">
      <c r="B177" s="1"/>
      <c r="C177" s="1"/>
      <c r="D177" s="1"/>
      <c r="E177" s="1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5">
      <c r="B178" s="1"/>
      <c r="C178" s="1"/>
      <c r="D178" s="1"/>
      <c r="E178" s="1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5"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5">
      <c r="B180" s="1"/>
      <c r="C180" s="1"/>
      <c r="D180" s="1"/>
      <c r="E180" s="1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5">
      <c r="B181" s="1"/>
      <c r="C181" s="1"/>
      <c r="D181" s="1"/>
      <c r="E181" s="1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5">
      <c r="B182" s="1"/>
      <c r="C182" s="1"/>
      <c r="D182" s="1"/>
      <c r="E182" s="1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5">
      <c r="B183" s="1"/>
      <c r="C183" s="1"/>
      <c r="D183" s="1"/>
      <c r="E183" s="1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5">
      <c r="B184" s="1"/>
      <c r="C184" s="1"/>
      <c r="D184" s="1"/>
      <c r="E184" s="1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5">
      <c r="B185" s="1"/>
      <c r="C185" s="1"/>
      <c r="D185" s="1"/>
      <c r="E185" s="1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5">
      <c r="B186" s="1"/>
      <c r="C186" s="1"/>
      <c r="D186" s="1"/>
      <c r="E186" s="1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5"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5">
      <c r="B188" s="1"/>
      <c r="C188" s="1"/>
      <c r="D188" s="1"/>
      <c r="E188" s="1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5">
      <c r="B189" s="1"/>
      <c r="C189" s="1"/>
      <c r="D189" s="1"/>
      <c r="E189" s="1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5">
      <c r="B190" s="1"/>
      <c r="C190" s="1"/>
      <c r="D190" s="1"/>
      <c r="E190" s="1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5">
      <c r="B191" s="1"/>
      <c r="C191" s="1"/>
      <c r="D191" s="1"/>
      <c r="E191" s="1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5">
      <c r="B192" s="1"/>
      <c r="C192" s="1"/>
      <c r="D192" s="1"/>
      <c r="E192" s="1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5">
      <c r="B193" s="1"/>
      <c r="C193" s="1"/>
      <c r="D193" s="1"/>
      <c r="E193" s="1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5">
      <c r="B194" s="1"/>
      <c r="C194" s="1"/>
      <c r="D194" s="1"/>
      <c r="E194" s="1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5"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5">
      <c r="B196" s="1"/>
      <c r="C196" s="1"/>
      <c r="D196" s="1"/>
      <c r="E196" s="1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5"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5">
      <c r="B198" s="1"/>
      <c r="C198" s="1"/>
      <c r="D198" s="1"/>
      <c r="E198" s="1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1:15" ht="15">
      <c r="K199" s="4"/>
      <c r="L199" s="1"/>
      <c r="M199" s="1"/>
      <c r="N199" s="1"/>
      <c r="O199" s="1"/>
    </row>
    <row r="200" spans="11:15" ht="15">
      <c r="K200" s="4"/>
      <c r="L200" s="1"/>
      <c r="M200" s="1"/>
      <c r="N200" s="1"/>
      <c r="O200" s="1"/>
    </row>
    <row r="201" spans="11:15" ht="15">
      <c r="K201" s="4"/>
      <c r="L201" s="1"/>
      <c r="M201" s="1"/>
      <c r="N201" s="1"/>
      <c r="O201" s="1"/>
    </row>
    <row r="202" spans="11:15" ht="15">
      <c r="K202" s="4"/>
      <c r="L202" s="1"/>
      <c r="M202" s="1"/>
      <c r="N202" s="1"/>
      <c r="O202" s="1"/>
    </row>
    <row r="203" spans="11:15" ht="15">
      <c r="K203" s="4"/>
      <c r="L203" s="1"/>
      <c r="M203" s="1"/>
      <c r="N203" s="1"/>
      <c r="O203" s="1"/>
    </row>
    <row r="204" spans="11:15" ht="15">
      <c r="K204" s="4"/>
      <c r="L204" s="1"/>
      <c r="M204" s="1"/>
      <c r="N204" s="1"/>
      <c r="O204" s="1"/>
    </row>
  </sheetData>
  <sheetProtection selectLockedCells="1" selectUnlockedCells="1"/>
  <mergeCells count="23">
    <mergeCell ref="C3:F3"/>
    <mergeCell ref="C5:E5"/>
    <mergeCell ref="F5:J5"/>
    <mergeCell ref="C6:E6"/>
    <mergeCell ref="F6:J6"/>
    <mergeCell ref="C7:E7"/>
    <mergeCell ref="F7:J7"/>
    <mergeCell ref="C9:E9"/>
    <mergeCell ref="C10:E10"/>
    <mergeCell ref="C11:E11"/>
    <mergeCell ref="C12:E12"/>
    <mergeCell ref="C15:E15"/>
    <mergeCell ref="C16:E16"/>
    <mergeCell ref="G23:I23"/>
    <mergeCell ref="C25:J25"/>
    <mergeCell ref="H43:I43"/>
    <mergeCell ref="B50:K50"/>
    <mergeCell ref="C17:E17"/>
    <mergeCell ref="C18:E18"/>
    <mergeCell ref="C20:E20"/>
    <mergeCell ref="F20:G20"/>
    <mergeCell ref="C21:E21"/>
    <mergeCell ref="G22:I22"/>
  </mergeCells>
  <conditionalFormatting sqref="J27:J41">
    <cfRule type="expression" priority="1" dxfId="3" stopIfTrue="1">
      <formula>"#ref!"="si"</formula>
    </cfRule>
  </conditionalFormatting>
  <conditionalFormatting sqref="J35">
    <cfRule type="expression" priority="2" dxfId="3" stopIfTrue="1">
      <formula>"#ref!"="si"</formula>
    </cfRule>
  </conditionalFormatting>
  <hyperlinks>
    <hyperlink ref="B50" r:id="rId1" display="https://planeamiento.mop.gob.cl/centrodedocumentacion/IRC/Documents/Indices_para_reajuste_de_contratos/Indices_reajuste_polinomico_MOP.pdf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Calculo Reajuste DS177 Versión 24_11</dc:title>
  <dc:subject/>
  <dc:creator>Patricio Estay Poblete (DGOP)</dc:creator>
  <cp:keywords/>
  <dc:description/>
  <cp:lastModifiedBy>Edith Del Pino Correa (DOP)</cp:lastModifiedBy>
  <cp:lastPrinted>2022-11-10T00:25:38Z</cp:lastPrinted>
  <dcterms:created xsi:type="dcterms:W3CDTF">2022-11-05T00:33:21Z</dcterms:created>
  <dcterms:modified xsi:type="dcterms:W3CDTF">2022-11-30T13:15:29Z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Principal">
    <vt:lpwstr>Secundario</vt:lpwstr>
  </property>
  <property fmtid="{D5CDD505-2E9C-101B-9397-08002B2CF9AE}" pid="9" name="Descripcion">
    <vt:lpwstr/>
  </property>
  <property fmtid="{D5CDD505-2E9C-101B-9397-08002B2CF9AE}" pid="10" name="Orden">
    <vt:lpwstr>2.00000000000000</vt:lpwstr>
  </property>
</Properties>
</file>